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0" windowWidth="14115" windowHeight="3150"/>
  </bookViews>
  <sheets>
    <sheet name="Tabelle1" sheetId="1" r:id="rId1"/>
  </sheets>
  <calcPr calcId="145621"/>
</workbook>
</file>

<file path=xl/calcChain.xml><?xml version="1.0" encoding="utf-8"?>
<calcChain xmlns="http://schemas.openxmlformats.org/spreadsheetml/2006/main">
  <c r="E8" i="1" l="1"/>
  <c r="F8" i="1" s="1"/>
  <c r="G8" i="1" s="1"/>
  <c r="E6" i="1"/>
  <c r="F6" i="1" s="1"/>
  <c r="E7" i="1"/>
  <c r="F7" i="1" s="1"/>
  <c r="G7" i="1" s="1"/>
  <c r="E9" i="1" l="1"/>
  <c r="F9" i="1" s="1"/>
  <c r="G9" i="1"/>
  <c r="E5" i="1"/>
  <c r="F5" i="1" s="1"/>
</calcChain>
</file>

<file path=xl/comments1.xml><?xml version="1.0" encoding="utf-8"?>
<comments xmlns="http://schemas.openxmlformats.org/spreadsheetml/2006/main">
  <authors>
    <author>herz</author>
  </authors>
  <commentList>
    <comment ref="B10" authorId="0">
      <text>
        <r>
          <rPr>
            <sz val="9"/>
            <color indexed="81"/>
            <rFont val="Tahoma"/>
            <family val="2"/>
          </rPr>
          <t>Copy valid value from ZSC31050 Bandwidth Calculation Spreadsheet</t>
        </r>
      </text>
    </comment>
  </commentList>
</comments>
</file>

<file path=xl/sharedStrings.xml><?xml version="1.0" encoding="utf-8"?>
<sst xmlns="http://schemas.openxmlformats.org/spreadsheetml/2006/main" count="19" uniqueCount="19">
  <si>
    <t>ALARM_REG1</t>
  </si>
  <si>
    <t>hex</t>
  </si>
  <si>
    <t>ALARM_REG2</t>
  </si>
  <si>
    <t>A_ON [%VDDA]</t>
  </si>
  <si>
    <t>A_OFF [%VDDA]</t>
  </si>
  <si>
    <t>A_td_ON [ms]</t>
  </si>
  <si>
    <t>target values</t>
  </si>
  <si>
    <t>ALARM_REG3 [7:0]</t>
  </si>
  <si>
    <t>EEPROM Register</t>
  </si>
  <si>
    <t>A_td_OFF [ms]</t>
  </si>
  <si>
    <t>ALARM_REG3 [13:8]</t>
  </si>
  <si>
    <t>Parameter</t>
  </si>
  <si>
    <t>input fields</t>
  </si>
  <si>
    <t>AD_conversion_time [µs]</t>
  </si>
  <si>
    <t>bin</t>
  </si>
  <si>
    <t>ALARM_REG3 [13:0]</t>
  </si>
  <si>
    <t>dec</t>
  </si>
  <si>
    <t xml:space="preserve">ZSC31050 Alarm Parameter Calculation </t>
  </si>
  <si>
    <t>© 2015 Zentrum Mikroelektronik Dresden AG — Rev. 1.00 — August 13, 2015. All rights reserved. The material contained herein may not be reproduced, adapted, merged, translated, stored, or used without the prior written consent of the copyright owner. The information furnished in this publication is subject to changes without notice.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</si>
</sst>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9"/>
      <color indexed="81"/>
      <name val="Tahoma"/>
      <family val="2"/>
    </font>
    <font>
      <sz val="11"/>
      <color theme="1" tint="0.499984740745262"/>
      <name val="Calibri"/>
      <family val="2"/>
      <scheme val="minor"/>
    </font>
    <font>
      <b/>
      <sz val="16"/>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0" fillId="0" borderId="0" xfId="0" applyAlignment="1">
      <alignment horizontal="center"/>
    </xf>
    <xf numFmtId="0" fontId="0" fillId="0" borderId="2" xfId="0" applyBorder="1" applyAlignment="1">
      <alignment horizontal="right"/>
    </xf>
    <xf numFmtId="0" fontId="0" fillId="0" borderId="0" xfId="0" applyBorder="1" applyAlignment="1">
      <alignment horizontal="center"/>
    </xf>
    <xf numFmtId="0" fontId="0" fillId="0" borderId="0"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0" fillId="0" borderId="18" xfId="0" applyBorder="1" applyAlignment="1">
      <alignment horizontal="right"/>
    </xf>
    <xf numFmtId="0" fontId="0" fillId="0" borderId="21" xfId="0" applyBorder="1" applyAlignment="1">
      <alignment horizontal="right"/>
    </xf>
    <xf numFmtId="0" fontId="1" fillId="2" borderId="22" xfId="0" applyFont="1" applyFill="1" applyBorder="1" applyAlignment="1">
      <alignment horizontal="center"/>
    </xf>
    <xf numFmtId="0" fontId="0" fillId="0" borderId="4" xfId="0" applyBorder="1" applyAlignment="1">
      <alignment horizontal="center"/>
    </xf>
    <xf numFmtId="0" fontId="0" fillId="0" borderId="23" xfId="0" applyBorder="1" applyAlignment="1">
      <alignment horizontal="right"/>
    </xf>
    <xf numFmtId="0" fontId="0" fillId="0" borderId="25" xfId="0" applyBorder="1" applyAlignment="1">
      <alignment horizontal="right"/>
    </xf>
    <xf numFmtId="0" fontId="0" fillId="0" borderId="12" xfId="0" applyBorder="1" applyAlignment="1">
      <alignment horizontal="center"/>
    </xf>
    <xf numFmtId="0" fontId="0" fillId="0" borderId="26" xfId="0" applyBorder="1" applyAlignment="1">
      <alignment horizontal="right"/>
    </xf>
    <xf numFmtId="0" fontId="0" fillId="0" borderId="27" xfId="0" applyBorder="1" applyAlignment="1">
      <alignment horizontal="right"/>
    </xf>
    <xf numFmtId="0" fontId="0" fillId="3" borderId="18" xfId="0" applyFill="1" applyBorder="1" applyAlignment="1">
      <alignment horizontal="right"/>
    </xf>
    <xf numFmtId="0" fontId="0" fillId="3" borderId="19" xfId="0" applyFill="1" applyBorder="1" applyAlignment="1">
      <alignment horizontal="right"/>
    </xf>
    <xf numFmtId="0" fontId="0" fillId="3" borderId="20" xfId="0" applyFill="1" applyBorder="1" applyAlignment="1">
      <alignment horizontal="right"/>
    </xf>
    <xf numFmtId="0" fontId="0" fillId="3" borderId="20"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right"/>
    </xf>
    <xf numFmtId="0" fontId="0" fillId="3" borderId="11" xfId="0" applyFill="1" applyBorder="1" applyAlignment="1">
      <alignment horizontal="right"/>
    </xf>
    <xf numFmtId="0" fontId="0" fillId="4" borderId="18" xfId="0" applyFill="1" applyBorder="1" applyAlignment="1">
      <alignment horizontal="center"/>
    </xf>
    <xf numFmtId="0" fontId="0" fillId="4" borderId="19" xfId="0" applyFill="1" applyBorder="1" applyAlignment="1">
      <alignment horizontal="center"/>
    </xf>
    <xf numFmtId="0" fontId="0" fillId="4" borderId="25" xfId="0" applyFill="1" applyBorder="1" applyAlignment="1">
      <alignment horizontal="center"/>
    </xf>
    <xf numFmtId="0" fontId="0" fillId="4" borderId="14" xfId="0" applyFill="1" applyBorder="1" applyAlignment="1">
      <alignment horizontal="center"/>
    </xf>
    <xf numFmtId="0" fontId="0" fillId="4" borderId="3" xfId="0"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right"/>
    </xf>
    <xf numFmtId="0" fontId="3" fillId="3" borderId="6" xfId="0" applyFont="1" applyFill="1" applyBorder="1" applyAlignment="1">
      <alignment horizontal="right"/>
    </xf>
    <xf numFmtId="0" fontId="3" fillId="3" borderId="28" xfId="0" applyFont="1" applyFill="1" applyBorder="1" applyAlignment="1">
      <alignment horizontal="right"/>
    </xf>
    <xf numFmtId="0" fontId="3" fillId="3" borderId="7" xfId="0" applyFont="1" applyFill="1" applyBorder="1" applyAlignment="1">
      <alignment horizontal="center"/>
    </xf>
    <xf numFmtId="0" fontId="3" fillId="3" borderId="1" xfId="0" applyFont="1" applyFill="1" applyBorder="1" applyAlignment="1">
      <alignment horizontal="right"/>
    </xf>
    <xf numFmtId="0" fontId="3" fillId="3" borderId="8" xfId="0" applyFont="1" applyFill="1" applyBorder="1" applyAlignment="1">
      <alignment horizontal="right"/>
    </xf>
    <xf numFmtId="0" fontId="3" fillId="3" borderId="23" xfId="0" applyFont="1" applyFill="1" applyBorder="1" applyAlignment="1">
      <alignment horizontal="right"/>
    </xf>
    <xf numFmtId="0" fontId="0" fillId="3" borderId="24" xfId="0" applyFill="1" applyBorder="1" applyAlignment="1">
      <alignment horizontal="right"/>
    </xf>
    <xf numFmtId="0" fontId="4"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8"/>
  <sheetViews>
    <sheetView tabSelected="1" workbookViewId="0">
      <selection activeCell="D13" sqref="D13"/>
    </sheetView>
  </sheetViews>
  <sheetFormatPr defaultColWidth="11.42578125" defaultRowHeight="15" x14ac:dyDescent="0.25"/>
  <cols>
    <col min="2" max="2" width="23.5703125" style="1" bestFit="1" customWidth="1"/>
    <col min="3" max="3" width="12.42578125" style="2" bestFit="1" customWidth="1"/>
    <col min="4" max="4" width="18.28515625" style="2" bestFit="1" customWidth="1"/>
    <col min="5" max="5" width="6" style="1" bestFit="1" customWidth="1"/>
    <col min="6" max="6" width="5.5703125" style="1" bestFit="1" customWidth="1"/>
    <col min="7" max="7" width="15" style="1" bestFit="1" customWidth="1"/>
  </cols>
  <sheetData>
    <row r="1" spans="1:7" ht="21" x14ac:dyDescent="0.35">
      <c r="A1" s="43" t="s">
        <v>17</v>
      </c>
    </row>
    <row r="2" spans="1:7" ht="15.75" thickBot="1" x14ac:dyDescent="0.3"/>
    <row r="3" spans="1:7" ht="15.75" thickBot="1" x14ac:dyDescent="0.3">
      <c r="C3" s="32" t="s">
        <v>12</v>
      </c>
    </row>
    <row r="4" spans="1:7" ht="15.75" thickBot="1" x14ac:dyDescent="0.3">
      <c r="B4" s="12" t="s">
        <v>11</v>
      </c>
      <c r="C4" s="9" t="s">
        <v>6</v>
      </c>
      <c r="D4" s="15" t="s">
        <v>8</v>
      </c>
      <c r="E4" s="8" t="s">
        <v>16</v>
      </c>
      <c r="F4" s="10" t="s">
        <v>1</v>
      </c>
      <c r="G4" s="11" t="s">
        <v>14</v>
      </c>
    </row>
    <row r="5" spans="1:7" x14ac:dyDescent="0.25">
      <c r="B5" s="13" t="s">
        <v>3</v>
      </c>
      <c r="C5" s="29">
        <v>30</v>
      </c>
      <c r="D5" s="16" t="s">
        <v>0</v>
      </c>
      <c r="E5" s="6">
        <f>ROUND((65536*C5/100),0)</f>
        <v>19661</v>
      </c>
      <c r="F5" s="7" t="str">
        <f>DEC2HEX(E5,4)</f>
        <v>4CCD</v>
      </c>
      <c r="G5" s="17"/>
    </row>
    <row r="6" spans="1:7" ht="15.75" thickBot="1" x14ac:dyDescent="0.3">
      <c r="B6" s="18" t="s">
        <v>4</v>
      </c>
      <c r="C6" s="31">
        <v>20</v>
      </c>
      <c r="D6" s="19" t="s">
        <v>2</v>
      </c>
      <c r="E6" s="3">
        <f>ROUND(((C5-C6)*65536/100),0)</f>
        <v>6554</v>
      </c>
      <c r="F6" s="20" t="str">
        <f t="shared" ref="F6:F9" si="0">DEC2HEX(E6,4)</f>
        <v>199A</v>
      </c>
      <c r="G6" s="21"/>
    </row>
    <row r="7" spans="1:7" x14ac:dyDescent="0.25">
      <c r="B7" s="22" t="s">
        <v>5</v>
      </c>
      <c r="C7" s="29">
        <v>50</v>
      </c>
      <c r="D7" s="34" t="s">
        <v>7</v>
      </c>
      <c r="E7" s="35">
        <f>ROUND((C7/(4*C10/1000)),0)</f>
        <v>24</v>
      </c>
      <c r="F7" s="36" t="str">
        <f t="shared" si="0"/>
        <v>0018</v>
      </c>
      <c r="G7" s="37" t="str">
        <f>HEX2BIN(F7,8)</f>
        <v>00011000</v>
      </c>
    </row>
    <row r="8" spans="1:7" x14ac:dyDescent="0.25">
      <c r="B8" s="23" t="s">
        <v>9</v>
      </c>
      <c r="C8" s="30">
        <v>50</v>
      </c>
      <c r="D8" s="38" t="s">
        <v>10</v>
      </c>
      <c r="E8" s="39">
        <f>ROUND(((C8/(64*C10/1000))),0)</f>
        <v>2</v>
      </c>
      <c r="F8" s="40" t="str">
        <f t="shared" si="0"/>
        <v>0002</v>
      </c>
      <c r="G8" s="41" t="str">
        <f>HEX2BIN(F8,6)</f>
        <v>000010</v>
      </c>
    </row>
    <row r="9" spans="1:7" ht="15.75" thickBot="1" x14ac:dyDescent="0.3">
      <c r="B9" s="24"/>
      <c r="C9" s="25"/>
      <c r="D9" s="26" t="s">
        <v>15</v>
      </c>
      <c r="E9" s="27">
        <f>256*E8+E7</f>
        <v>536</v>
      </c>
      <c r="F9" s="28" t="str">
        <f t="shared" si="0"/>
        <v>0218</v>
      </c>
      <c r="G9" s="42" t="str">
        <f>G8&amp;G7</f>
        <v>00001000011000</v>
      </c>
    </row>
    <row r="10" spans="1:7" ht="15.75" thickBot="1" x14ac:dyDescent="0.3">
      <c r="B10" s="14" t="s">
        <v>13</v>
      </c>
      <c r="C10" s="33">
        <v>512</v>
      </c>
      <c r="D10" s="4"/>
      <c r="E10" s="5"/>
      <c r="F10" s="5"/>
    </row>
    <row r="18" spans="1:1" x14ac:dyDescent="0.25">
      <c r="A18" t="s">
        <v>18</v>
      </c>
    </row>
  </sheetData>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Tabelle1</vt:lpstr>
    </vt:vector>
  </TitlesOfParts>
  <Company>ZMD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herz</dc:creator>
  <cp:lastModifiedBy>ZMDI</cp:lastModifiedBy>
  <dcterms:created xsi:type="dcterms:W3CDTF">2014-12-03T11:25:56Z</dcterms:created>
  <dcterms:modified xsi:type="dcterms:W3CDTF">2015-11-17T01:24:35Z</dcterms:modified>
</cp:coreProperties>
</file>